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6065704\Desktop\"/>
    </mc:Choice>
  </mc:AlternateContent>
  <xr:revisionPtr revIDLastSave="0" documentId="8_{6BE0F840-F1DF-4770-9296-91D5F2DF6933}" xr6:coauthVersionLast="47" xr6:coauthVersionMax="47" xr10:uidLastSave="{00000000-0000-0000-0000-000000000000}"/>
  <bookViews>
    <workbookView xWindow="-120" yWindow="-120" windowWidth="29040" windowHeight="17520" xr2:uid="{4D162EDE-8B2A-4C70-A3A4-9272E3B3AF99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25" i="1"/>
  <c r="B26" i="1"/>
  <c r="B27" i="1"/>
  <c r="B28" i="1"/>
  <c r="B29" i="1"/>
  <c r="B30" i="1"/>
  <c r="B31" i="1"/>
  <c r="B32" i="1"/>
  <c r="B33" i="1"/>
  <c r="B34" i="1"/>
  <c r="B35" i="1"/>
  <c r="B36" i="1"/>
  <c r="B25" i="1"/>
  <c r="F26" i="1"/>
  <c r="F27" i="1"/>
  <c r="F28" i="1"/>
  <c r="F29" i="1"/>
  <c r="F30" i="1"/>
  <c r="F31" i="1"/>
  <c r="F32" i="1"/>
  <c r="F33" i="1"/>
  <c r="F34" i="1"/>
  <c r="F35" i="1"/>
  <c r="F36" i="1"/>
  <c r="F25" i="1"/>
  <c r="E38" i="1"/>
  <c r="C38" i="1"/>
  <c r="B53" i="1"/>
  <c r="F86" i="1"/>
  <c r="F85" i="1"/>
  <c r="C50" i="1"/>
  <c r="B21" i="1"/>
  <c r="C19" i="1" s="1"/>
  <c r="F2" i="1"/>
  <c r="F3" i="1"/>
  <c r="F4" i="1"/>
  <c r="F5" i="1"/>
  <c r="F6" i="1"/>
  <c r="F7" i="1"/>
  <c r="D9" i="1"/>
  <c r="B9" i="1"/>
  <c r="G7" i="1" l="1"/>
  <c r="G6" i="1"/>
  <c r="G5" i="1"/>
  <c r="G4" i="1"/>
  <c r="G3" i="1"/>
  <c r="G2" i="1"/>
  <c r="G9" i="1" s="1"/>
  <c r="C51" i="1"/>
  <c r="C47" i="1"/>
  <c r="C48" i="1"/>
  <c r="C49" i="1"/>
  <c r="C13" i="1"/>
  <c r="C14" i="1"/>
  <c r="C15" i="1"/>
  <c r="C17" i="1"/>
  <c r="C16" i="1"/>
  <c r="C18" i="1"/>
  <c r="F9" i="1"/>
  <c r="E7" i="1" l="1"/>
  <c r="E6" i="1"/>
  <c r="E5" i="1"/>
  <c r="E4" i="1"/>
  <c r="E3" i="1"/>
  <c r="E2" i="1"/>
  <c r="C7" i="1"/>
  <c r="C6" i="1"/>
  <c r="C5" i="1"/>
  <c r="C4" i="1"/>
  <c r="C3" i="1"/>
  <c r="C2" i="1"/>
  <c r="C9" i="1"/>
  <c r="E9" i="1"/>
</calcChain>
</file>

<file path=xl/sharedStrings.xml><?xml version="1.0" encoding="utf-8"?>
<sst xmlns="http://schemas.openxmlformats.org/spreadsheetml/2006/main" count="101" uniqueCount="87">
  <si>
    <t>Leeftijd</t>
  </si>
  <si>
    <t>Aantal mannelijke patiënten</t>
  </si>
  <si>
    <t>% man op totaal</t>
  </si>
  <si>
    <t>Aantal vrouwelijke patiënten</t>
  </si>
  <si>
    <t>% vrouw op totaal</t>
  </si>
  <si>
    <t>Totaal leeftijd</t>
  </si>
  <si>
    <t>% leeftijd op totaal</t>
  </si>
  <si>
    <t>15-24</t>
  </si>
  <si>
    <t>25-34</t>
  </si>
  <si>
    <t>35-44</t>
  </si>
  <si>
    <t>45-54</t>
  </si>
  <si>
    <t>55-64</t>
  </si>
  <si>
    <t>&gt;64</t>
  </si>
  <si>
    <t>TOTAAL</t>
  </si>
  <si>
    <t xml:space="preserve">Weekdag </t>
  </si>
  <si>
    <t>Aantal</t>
  </si>
  <si>
    <t>%</t>
  </si>
  <si>
    <t>Plaats</t>
  </si>
  <si>
    <t>Maandag</t>
  </si>
  <si>
    <t>Dinsdag</t>
  </si>
  <si>
    <t>Woensdag</t>
  </si>
  <si>
    <t>Donderdag</t>
  </si>
  <si>
    <t>Vrijdag</t>
  </si>
  <si>
    <t>Zaterdag</t>
  </si>
  <si>
    <t>Zondag</t>
  </si>
  <si>
    <t>Tijdstip aanmelding op spoed</t>
  </si>
  <si>
    <t>Totaal</t>
  </si>
  <si>
    <t>Aantal op weekdag</t>
  </si>
  <si>
    <t>% op weekdag</t>
  </si>
  <si>
    <t>Aantal tijdens weekend</t>
  </si>
  <si>
    <t>% tijdens weekend</t>
  </si>
  <si>
    <t>00:00 - 01:59</t>
  </si>
  <si>
    <t>02:00 - 03:59</t>
  </si>
  <si>
    <t>04:00 - 05:59</t>
  </si>
  <si>
    <t>06:00 - 07:59</t>
  </si>
  <si>
    <t>08:00 - 09:59</t>
  </si>
  <si>
    <t>10:00 - 11:59</t>
  </si>
  <si>
    <t>12:00 - 13:59</t>
  </si>
  <si>
    <t>14:00 - 15:59</t>
  </si>
  <si>
    <t>16:00 - 17:59</t>
  </si>
  <si>
    <t>18:00 - 19:59</t>
  </si>
  <si>
    <t>20:00 - 21:59</t>
  </si>
  <si>
    <t>22:00 - 23:59</t>
  </si>
  <si>
    <t>Slachtoffer</t>
  </si>
  <si>
    <t>Aandeel</t>
  </si>
  <si>
    <t>Bestuurder</t>
  </si>
  <si>
    <t>Ander dan bestuurder</t>
  </si>
  <si>
    <t>Soort ongeval</t>
  </si>
  <si>
    <t>Bestuurder van e-step gevallen</t>
  </si>
  <si>
    <t>Bestuurder van e-step gebotst</t>
  </si>
  <si>
    <t>Fietser aangereden door e-step</t>
  </si>
  <si>
    <t>Voetganger aangereden door e-step</t>
  </si>
  <si>
    <t>Voetganger gestruikeld over e-step</t>
  </si>
  <si>
    <t>Gekwetste lichaamsdelen</t>
  </si>
  <si>
    <t xml:space="preserve">Aantal keer dat dit lichaamsdeel gekwetst was </t>
  </si>
  <si>
    <t>Bovenste ledematen</t>
  </si>
  <si>
    <t>Onderste ledematen</t>
  </si>
  <si>
    <t>Schaafwonden en diepere wonden</t>
  </si>
  <si>
    <t>Aangezicht</t>
  </si>
  <si>
    <t>Hoofd</t>
  </si>
  <si>
    <t>Borstkas</t>
  </si>
  <si>
    <t>Bekken</t>
  </si>
  <si>
    <t>Wervelkolom</t>
  </si>
  <si>
    <t>Buik</t>
  </si>
  <si>
    <t>Hals</t>
  </si>
  <si>
    <t>Soort letsel</t>
  </si>
  <si>
    <t>Aantal keer dat dit letsel voorkwam</t>
  </si>
  <si>
    <t>Kneuzing / verstuiking</t>
  </si>
  <si>
    <t>Schaafwonden</t>
  </si>
  <si>
    <t>Breuk</t>
  </si>
  <si>
    <t>Te hechten wonde</t>
  </si>
  <si>
    <t>Hersenschudding</t>
  </si>
  <si>
    <t>Dislocatie / uit de kom</t>
  </si>
  <si>
    <t>Hersenbloeding</t>
  </si>
  <si>
    <t>Interne bloeding</t>
  </si>
  <si>
    <t>Arbeidsongeschikt</t>
  </si>
  <si>
    <t>Ja</t>
  </si>
  <si>
    <t>Nee</t>
  </si>
  <si>
    <t>Opname in ziekenhuis nodig</t>
  </si>
  <si>
    <t>Soort opname</t>
  </si>
  <si>
    <t>Operatie nodig</t>
  </si>
  <si>
    <t>→</t>
  </si>
  <si>
    <t>Opname via spoedgevallen</t>
  </si>
  <si>
    <t>Intensieve zorg</t>
  </si>
  <si>
    <t>Aantal patiënten met blijvende beperking door een ongeval met een e-step</t>
  </si>
  <si>
    <t>Aantal overleden patiënten door een ongeval met een e-step</t>
  </si>
  <si>
    <t>Bron: cijfers spoeddiensten Ziekenhuis aan de Stroom, 1 juli 2022 - 1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</si>
</sst>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3" xfId="0" applyFill="1" applyBorder="1"/>
    <xf numFmtId="9" fontId="0" fillId="3" borderId="1" xfId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3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0" fontId="3" fillId="2" borderId="3" xfId="0" applyFont="1" applyFill="1" applyBorder="1"/>
    <xf numFmtId="0" fontId="0" fillId="2" borderId="5" xfId="0" applyFill="1" applyBorder="1"/>
    <xf numFmtId="0" fontId="0" fillId="2" borderId="3" xfId="0" applyFill="1" applyBorder="1"/>
    <xf numFmtId="0" fontId="3" fillId="2" borderId="0" xfId="0" applyFont="1" applyFill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0" fillId="2" borderId="6" xfId="0" applyFill="1" applyBorder="1"/>
    <xf numFmtId="9" fontId="0" fillId="2" borderId="6" xfId="0" applyNumberFormat="1" applyFill="1" applyBorder="1"/>
    <xf numFmtId="0" fontId="3" fillId="2" borderId="4" xfId="0" applyFont="1" applyFill="1" applyBorder="1"/>
    <xf numFmtId="0" fontId="0" fillId="2" borderId="3" xfId="0" applyFill="1" applyBorder="1" applyAlignment="1">
      <alignment horizontal="left"/>
    </xf>
    <xf numFmtId="0" fontId="4" fillId="0" borderId="0" xfId="0" applyFont="1" applyAlignment="1">
      <alignment horizontal="center"/>
    </xf>
    <xf numFmtId="9" fontId="0" fillId="2" borderId="7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6" xfId="0" applyFill="1" applyBorder="1"/>
    <xf numFmtId="0" fontId="3" fillId="3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0" fillId="3" borderId="0" xfId="1" applyFont="1" applyFill="1" applyBorder="1" applyAlignment="1">
      <alignment horizontal="center"/>
    </xf>
    <xf numFmtId="0" fontId="3" fillId="2" borderId="18" xfId="0" applyFont="1" applyFill="1" applyBorder="1"/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1" xfId="1" applyNumberFormat="1" applyFont="1" applyFill="1" applyBorder="1" applyAlignment="1">
      <alignment horizontal="center"/>
    </xf>
    <xf numFmtId="164" fontId="0" fillId="3" borderId="17" xfId="1" applyNumberFormat="1" applyFont="1" applyFill="1" applyBorder="1" applyAlignment="1">
      <alignment horizontal="center"/>
    </xf>
    <xf numFmtId="164" fontId="0" fillId="3" borderId="14" xfId="1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DC45-88D1-4A94-B400-5447F8A69C2B}">
  <dimension ref="A1:I96"/>
  <sheetViews>
    <sheetView tabSelected="1" topLeftCell="A60" zoomScale="205" zoomScaleNormal="205" workbookViewId="0">
      <selection activeCell="G85" sqref="G85"/>
    </sheetView>
  </sheetViews>
  <sheetFormatPr defaultRowHeight="15"/>
  <cols>
    <col min="1" max="1" width="53.28515625" style="12" customWidth="1"/>
    <col min="2" max="2" width="41.85546875" style="2" customWidth="1"/>
    <col min="3" max="3" width="19" style="2" customWidth="1"/>
    <col min="4" max="4" width="28.85546875" style="2" customWidth="1"/>
    <col min="5" max="5" width="20.42578125" style="2" customWidth="1"/>
    <col min="6" max="6" width="19.85546875" style="2" customWidth="1"/>
    <col min="7" max="7" width="20.5703125" style="2" customWidth="1"/>
    <col min="8" max="8" width="15.28515625" style="12" hidden="1" customWidth="1"/>
    <col min="9" max="9" width="10.5703125" style="12" hidden="1" customWidth="1"/>
    <col min="10" max="16384" width="9.140625" style="12"/>
  </cols>
  <sheetData>
    <row r="1" spans="1:8">
      <c r="A1" s="25" t="s">
        <v>0</v>
      </c>
      <c r="B1" s="33" t="s">
        <v>1</v>
      </c>
      <c r="C1" s="39" t="s">
        <v>2</v>
      </c>
      <c r="D1" s="33" t="s">
        <v>3</v>
      </c>
      <c r="E1" s="39" t="s">
        <v>4</v>
      </c>
      <c r="F1" s="33" t="s">
        <v>5</v>
      </c>
      <c r="G1" s="34" t="s">
        <v>6</v>
      </c>
      <c r="H1" s="40"/>
    </row>
    <row r="2" spans="1:8">
      <c r="A2" s="26" t="s">
        <v>7</v>
      </c>
      <c r="B2" s="35">
        <v>271</v>
      </c>
      <c r="C2" s="45">
        <f>B2/F9</f>
        <v>0.17151898734177215</v>
      </c>
      <c r="D2" s="35">
        <v>202</v>
      </c>
      <c r="E2" s="45">
        <f>D2/F9</f>
        <v>0.12784810126582277</v>
      </c>
      <c r="F2" s="35">
        <f>B2+D2</f>
        <v>473</v>
      </c>
      <c r="G2" s="48">
        <f>D2/D9</f>
        <v>0.33779264214046822</v>
      </c>
      <c r="H2" s="41"/>
    </row>
    <row r="3" spans="1:8">
      <c r="A3" s="26" t="s">
        <v>8</v>
      </c>
      <c r="B3" s="35">
        <v>331</v>
      </c>
      <c r="C3" s="45">
        <f>B3/F9</f>
        <v>0.20949367088607596</v>
      </c>
      <c r="D3" s="35">
        <v>209</v>
      </c>
      <c r="E3" s="45">
        <f>D3/F9</f>
        <v>0.13227848101265824</v>
      </c>
      <c r="F3" s="35">
        <f>B3+D3</f>
        <v>540</v>
      </c>
      <c r="G3" s="48">
        <f>D3/D9</f>
        <v>0.34949832775919731</v>
      </c>
      <c r="H3" s="41"/>
    </row>
    <row r="4" spans="1:8">
      <c r="A4" s="26" t="s">
        <v>9</v>
      </c>
      <c r="B4" s="35">
        <v>192</v>
      </c>
      <c r="C4" s="45">
        <f>B4/F9</f>
        <v>0.12151898734177215</v>
      </c>
      <c r="D4" s="35">
        <v>79</v>
      </c>
      <c r="E4" s="45">
        <f>D4/F9</f>
        <v>0.05</v>
      </c>
      <c r="F4" s="35">
        <f>B4+D4</f>
        <v>271</v>
      </c>
      <c r="G4" s="48">
        <f>D4/D9</f>
        <v>0.13210702341137123</v>
      </c>
      <c r="H4" s="41"/>
    </row>
    <row r="5" spans="1:8">
      <c r="A5" s="26" t="s">
        <v>10</v>
      </c>
      <c r="B5" s="35">
        <v>111</v>
      </c>
      <c r="C5" s="45">
        <f>B5/F9</f>
        <v>7.0253164556962025E-2</v>
      </c>
      <c r="D5" s="35">
        <v>63</v>
      </c>
      <c r="E5" s="45">
        <f>D5/F9</f>
        <v>3.9873417721518985E-2</v>
      </c>
      <c r="F5" s="35">
        <f>B5+D5</f>
        <v>174</v>
      </c>
      <c r="G5" s="48">
        <f>D5/D9</f>
        <v>0.10535117056856187</v>
      </c>
      <c r="H5" s="41"/>
    </row>
    <row r="6" spans="1:8">
      <c r="A6" s="26" t="s">
        <v>11</v>
      </c>
      <c r="B6" s="35">
        <v>55</v>
      </c>
      <c r="C6" s="45">
        <f>B6/F9</f>
        <v>3.4810126582278479E-2</v>
      </c>
      <c r="D6" s="35">
        <v>27</v>
      </c>
      <c r="E6" s="45">
        <f>D6/F9</f>
        <v>1.708860759493671E-2</v>
      </c>
      <c r="F6" s="35">
        <f>B6+D6</f>
        <v>82</v>
      </c>
      <c r="G6" s="48">
        <f>D6/D9</f>
        <v>4.51505016722408E-2</v>
      </c>
      <c r="H6" s="41"/>
    </row>
    <row r="7" spans="1:8">
      <c r="A7" s="26" t="s">
        <v>12</v>
      </c>
      <c r="B7" s="35">
        <v>22</v>
      </c>
      <c r="C7" s="45">
        <f>B7/F9</f>
        <v>1.3924050632911392E-2</v>
      </c>
      <c r="D7" s="35">
        <v>18</v>
      </c>
      <c r="E7" s="45">
        <f>D7/F9</f>
        <v>1.1392405063291139E-2</v>
      </c>
      <c r="F7" s="35">
        <f>B7+D7</f>
        <v>40</v>
      </c>
      <c r="G7" s="48">
        <f>D7/D9</f>
        <v>3.0100334448160536E-2</v>
      </c>
      <c r="H7" s="41"/>
    </row>
    <row r="8" spans="1:8">
      <c r="B8" s="36"/>
      <c r="C8" s="46"/>
      <c r="D8" s="36"/>
      <c r="E8" s="46"/>
      <c r="F8" s="36"/>
      <c r="G8" s="49"/>
      <c r="H8" s="41"/>
    </row>
    <row r="9" spans="1:8">
      <c r="A9" s="38" t="s">
        <v>13</v>
      </c>
      <c r="B9" s="37">
        <f>SUM(B2:B7)</f>
        <v>982</v>
      </c>
      <c r="C9" s="47">
        <f>B9/F9</f>
        <v>0.62151898734177213</v>
      </c>
      <c r="D9" s="37">
        <f>SUM(D2:D7)</f>
        <v>598</v>
      </c>
      <c r="E9" s="47">
        <f>D9/F9</f>
        <v>0.37848101265822787</v>
      </c>
      <c r="F9" s="37">
        <f>B9+D9</f>
        <v>1580</v>
      </c>
      <c r="G9" s="50">
        <f>SUM(G2:G7)</f>
        <v>1</v>
      </c>
      <c r="H9" s="41"/>
    </row>
    <row r="12" spans="1:8" hidden="1">
      <c r="A12" s="3" t="s">
        <v>14</v>
      </c>
      <c r="B12" s="4" t="s">
        <v>15</v>
      </c>
      <c r="C12" s="4" t="s">
        <v>16</v>
      </c>
      <c r="E12" s="4" t="s">
        <v>17</v>
      </c>
    </row>
    <row r="13" spans="1:8" hidden="1">
      <c r="A13" s="7" t="s">
        <v>18</v>
      </c>
      <c r="B13" s="4">
        <v>235</v>
      </c>
      <c r="C13" s="11">
        <f>B13/B21</f>
        <v>0.14873417721518986</v>
      </c>
      <c r="E13" s="4">
        <v>3</v>
      </c>
    </row>
    <row r="14" spans="1:8" hidden="1">
      <c r="A14" s="7" t="s">
        <v>19</v>
      </c>
      <c r="B14" s="4">
        <v>200</v>
      </c>
      <c r="C14" s="11">
        <f>B14/B21</f>
        <v>0.12658227848101267</v>
      </c>
      <c r="E14" s="4">
        <v>7</v>
      </c>
    </row>
    <row r="15" spans="1:8" hidden="1">
      <c r="A15" s="7" t="s">
        <v>20</v>
      </c>
      <c r="B15" s="4">
        <v>222</v>
      </c>
      <c r="C15" s="11">
        <f>B15/B21</f>
        <v>0.14050632911392405</v>
      </c>
      <c r="E15" s="4">
        <v>5</v>
      </c>
    </row>
    <row r="16" spans="1:8" hidden="1">
      <c r="A16" s="7" t="s">
        <v>21</v>
      </c>
      <c r="B16" s="4">
        <v>243</v>
      </c>
      <c r="C16" s="11">
        <f>B16/B21</f>
        <v>0.15379746835443037</v>
      </c>
      <c r="E16" s="4">
        <v>2</v>
      </c>
    </row>
    <row r="17" spans="1:9" hidden="1">
      <c r="A17" s="7" t="s">
        <v>22</v>
      </c>
      <c r="B17" s="4">
        <v>250</v>
      </c>
      <c r="C17" s="11">
        <f>B17/B21</f>
        <v>0.15822784810126583</v>
      </c>
      <c r="E17" s="4">
        <v>1</v>
      </c>
    </row>
    <row r="18" spans="1:9" hidden="1">
      <c r="A18" s="7" t="s">
        <v>23</v>
      </c>
      <c r="B18" s="4">
        <v>205</v>
      </c>
      <c r="C18" s="11">
        <f>B18/B21</f>
        <v>0.12974683544303797</v>
      </c>
      <c r="E18" s="4">
        <v>6</v>
      </c>
    </row>
    <row r="19" spans="1:9" hidden="1">
      <c r="A19" s="7" t="s">
        <v>24</v>
      </c>
      <c r="B19" s="4">
        <v>225</v>
      </c>
      <c r="C19" s="11">
        <f>B19/B21</f>
        <v>0.14240506329113925</v>
      </c>
      <c r="E19" s="4">
        <v>4</v>
      </c>
    </row>
    <row r="20" spans="1:9" hidden="1"/>
    <row r="21" spans="1:9" hidden="1">
      <c r="A21" s="7" t="s">
        <v>13</v>
      </c>
      <c r="B21" s="4">
        <f>SUM(B13:B19)</f>
        <v>1580</v>
      </c>
    </row>
    <row r="22" spans="1:9" hidden="1"/>
    <row r="23" spans="1:9" hidden="1"/>
    <row r="24" spans="1:9">
      <c r="A24" s="14" t="s">
        <v>25</v>
      </c>
      <c r="B24" s="8" t="s">
        <v>26</v>
      </c>
      <c r="C24" s="8" t="s">
        <v>27</v>
      </c>
      <c r="D24" s="16" t="s">
        <v>28</v>
      </c>
      <c r="E24" s="9" t="s">
        <v>29</v>
      </c>
      <c r="F24" s="18" t="s">
        <v>30</v>
      </c>
      <c r="H24" s="2"/>
    </row>
    <row r="25" spans="1:9">
      <c r="A25" s="15" t="s">
        <v>31</v>
      </c>
      <c r="B25" s="4">
        <f>C25+E25</f>
        <v>90</v>
      </c>
      <c r="C25" s="4">
        <v>63</v>
      </c>
      <c r="D25" s="43">
        <f>C25/I25</f>
        <v>5.737704918032787E-2</v>
      </c>
      <c r="E25" s="5">
        <v>27</v>
      </c>
      <c r="F25" s="44">
        <f>E25/H25</f>
        <v>5.6016597510373446E-2</v>
      </c>
      <c r="H25" s="2">
        <v>482</v>
      </c>
      <c r="I25" s="12">
        <v>1098</v>
      </c>
    </row>
    <row r="26" spans="1:9">
      <c r="A26" s="15" t="s">
        <v>32</v>
      </c>
      <c r="B26" s="4">
        <f t="shared" ref="B26:B36" si="0">C26+E26</f>
        <v>85</v>
      </c>
      <c r="C26" s="4">
        <v>41</v>
      </c>
      <c r="D26" s="43">
        <f t="shared" ref="D26:D36" si="1">C26/I26</f>
        <v>3.7340619307832425E-2</v>
      </c>
      <c r="E26" s="5">
        <v>44</v>
      </c>
      <c r="F26" s="44">
        <f>E26/H26</f>
        <v>9.1286307053941904E-2</v>
      </c>
      <c r="H26" s="2">
        <v>482</v>
      </c>
      <c r="I26" s="12">
        <v>1098</v>
      </c>
    </row>
    <row r="27" spans="1:9">
      <c r="A27" s="15" t="s">
        <v>33</v>
      </c>
      <c r="B27" s="4">
        <f t="shared" si="0"/>
        <v>65</v>
      </c>
      <c r="C27" s="4">
        <v>25</v>
      </c>
      <c r="D27" s="43">
        <f t="shared" si="1"/>
        <v>2.2768670309653915E-2</v>
      </c>
      <c r="E27" s="5">
        <v>40</v>
      </c>
      <c r="F27" s="44">
        <f>E27/H27</f>
        <v>8.2987551867219914E-2</v>
      </c>
      <c r="H27" s="2">
        <v>482</v>
      </c>
      <c r="I27" s="12">
        <v>1098</v>
      </c>
    </row>
    <row r="28" spans="1:9">
      <c r="A28" s="15" t="s">
        <v>34</v>
      </c>
      <c r="B28" s="4">
        <f t="shared" si="0"/>
        <v>62</v>
      </c>
      <c r="C28" s="4">
        <v>40</v>
      </c>
      <c r="D28" s="43">
        <f t="shared" si="1"/>
        <v>3.6429872495446269E-2</v>
      </c>
      <c r="E28" s="5">
        <v>22</v>
      </c>
      <c r="F28" s="44">
        <f>E28/H28</f>
        <v>4.5643153526970952E-2</v>
      </c>
      <c r="H28" s="2">
        <v>482</v>
      </c>
      <c r="I28" s="12">
        <v>1098</v>
      </c>
    </row>
    <row r="29" spans="1:9">
      <c r="A29" s="15" t="s">
        <v>35</v>
      </c>
      <c r="B29" s="4">
        <f t="shared" si="0"/>
        <v>111</v>
      </c>
      <c r="C29" s="4">
        <v>90</v>
      </c>
      <c r="D29" s="43">
        <f t="shared" si="1"/>
        <v>8.1967213114754092E-2</v>
      </c>
      <c r="E29" s="5">
        <v>21</v>
      </c>
      <c r="F29" s="44">
        <f>E29/H29</f>
        <v>4.3568464730290454E-2</v>
      </c>
      <c r="H29" s="2">
        <v>482</v>
      </c>
      <c r="I29" s="12">
        <v>1098</v>
      </c>
    </row>
    <row r="30" spans="1:9">
      <c r="A30" s="15" t="s">
        <v>36</v>
      </c>
      <c r="B30" s="4">
        <f t="shared" si="0"/>
        <v>140</v>
      </c>
      <c r="C30" s="4">
        <v>113</v>
      </c>
      <c r="D30" s="43">
        <f t="shared" si="1"/>
        <v>0.1029143897996357</v>
      </c>
      <c r="E30" s="5">
        <v>27</v>
      </c>
      <c r="F30" s="44">
        <f>E30/H30</f>
        <v>5.6016597510373446E-2</v>
      </c>
      <c r="H30" s="2">
        <v>482</v>
      </c>
      <c r="I30" s="12">
        <v>1098</v>
      </c>
    </row>
    <row r="31" spans="1:9">
      <c r="A31" s="15" t="s">
        <v>37</v>
      </c>
      <c r="B31" s="4">
        <f t="shared" si="0"/>
        <v>149</v>
      </c>
      <c r="C31" s="4">
        <v>112</v>
      </c>
      <c r="D31" s="43">
        <f t="shared" si="1"/>
        <v>0.10200364298724955</v>
      </c>
      <c r="E31" s="5">
        <v>37</v>
      </c>
      <c r="F31" s="44">
        <f>E31/H31</f>
        <v>7.6763485477178428E-2</v>
      </c>
      <c r="H31" s="2">
        <v>482</v>
      </c>
      <c r="I31" s="12">
        <v>1098</v>
      </c>
    </row>
    <row r="32" spans="1:9">
      <c r="A32" s="15" t="s">
        <v>38</v>
      </c>
      <c r="B32" s="4">
        <f t="shared" si="0"/>
        <v>163</v>
      </c>
      <c r="C32" s="4">
        <v>118</v>
      </c>
      <c r="D32" s="43">
        <f t="shared" si="1"/>
        <v>0.10746812386156648</v>
      </c>
      <c r="E32" s="5">
        <v>45</v>
      </c>
      <c r="F32" s="44">
        <f>E32/H32</f>
        <v>9.3360995850622408E-2</v>
      </c>
      <c r="H32" s="2">
        <v>482</v>
      </c>
      <c r="I32" s="12">
        <v>1098</v>
      </c>
    </row>
    <row r="33" spans="1:9">
      <c r="A33" s="15" t="s">
        <v>39</v>
      </c>
      <c r="B33" s="4">
        <f t="shared" si="0"/>
        <v>192</v>
      </c>
      <c r="C33" s="4">
        <v>151</v>
      </c>
      <c r="D33" s="43">
        <f t="shared" si="1"/>
        <v>0.13752276867030966</v>
      </c>
      <c r="E33" s="5">
        <v>41</v>
      </c>
      <c r="F33" s="44">
        <f>E33/H33</f>
        <v>8.5062240663900418E-2</v>
      </c>
      <c r="H33" s="2">
        <v>482</v>
      </c>
      <c r="I33" s="12">
        <v>1098</v>
      </c>
    </row>
    <row r="34" spans="1:9">
      <c r="A34" s="15" t="s">
        <v>40</v>
      </c>
      <c r="B34" s="4">
        <f t="shared" si="0"/>
        <v>218</v>
      </c>
      <c r="C34" s="4">
        <v>172</v>
      </c>
      <c r="D34" s="43">
        <f t="shared" si="1"/>
        <v>0.15664845173041894</v>
      </c>
      <c r="E34" s="5">
        <v>46</v>
      </c>
      <c r="F34" s="44">
        <f>E34/H34</f>
        <v>9.5435684647302899E-2</v>
      </c>
      <c r="H34" s="2">
        <v>482</v>
      </c>
      <c r="I34" s="12">
        <v>1098</v>
      </c>
    </row>
    <row r="35" spans="1:9">
      <c r="A35" s="15" t="s">
        <v>41</v>
      </c>
      <c r="B35" s="4">
        <f t="shared" si="0"/>
        <v>172</v>
      </c>
      <c r="C35" s="4">
        <v>100</v>
      </c>
      <c r="D35" s="43">
        <f t="shared" si="1"/>
        <v>9.107468123861566E-2</v>
      </c>
      <c r="E35" s="5">
        <v>72</v>
      </c>
      <c r="F35" s="44">
        <f>E35/H35</f>
        <v>0.14937759336099585</v>
      </c>
      <c r="H35" s="2">
        <v>482</v>
      </c>
      <c r="I35" s="12">
        <v>1098</v>
      </c>
    </row>
    <row r="36" spans="1:9">
      <c r="A36" s="15" t="s">
        <v>42</v>
      </c>
      <c r="B36" s="4">
        <f t="shared" si="0"/>
        <v>133</v>
      </c>
      <c r="C36" s="4">
        <v>73</v>
      </c>
      <c r="D36" s="43">
        <f t="shared" si="1"/>
        <v>6.6484517304189431E-2</v>
      </c>
      <c r="E36" s="5">
        <v>60</v>
      </c>
      <c r="F36" s="44">
        <f>E36/H36</f>
        <v>0.12448132780082988</v>
      </c>
      <c r="H36" s="2">
        <v>482</v>
      </c>
      <c r="I36" s="12">
        <v>1098</v>
      </c>
    </row>
    <row r="38" spans="1:9">
      <c r="A38" s="10" t="s">
        <v>13</v>
      </c>
      <c r="B38" s="6"/>
      <c r="C38" s="6">
        <f>SUM(C25:C36)</f>
        <v>1098</v>
      </c>
      <c r="D38" s="6"/>
      <c r="E38" s="6">
        <f t="shared" ref="D38:E38" si="2">SUM(E25:E36)</f>
        <v>482</v>
      </c>
      <c r="F38" s="6"/>
    </row>
    <row r="41" spans="1:9">
      <c r="A41" s="42" t="s">
        <v>43</v>
      </c>
      <c r="B41" s="18" t="s">
        <v>44</v>
      </c>
    </row>
    <row r="42" spans="1:9">
      <c r="A42" s="21" t="s">
        <v>45</v>
      </c>
      <c r="B42" s="51">
        <v>0.91</v>
      </c>
    </row>
    <row r="43" spans="1:9">
      <c r="A43" s="22" t="s">
        <v>46</v>
      </c>
      <c r="B43" s="44">
        <v>0.09</v>
      </c>
    </row>
    <row r="46" spans="1:9">
      <c r="A46" s="14" t="s">
        <v>47</v>
      </c>
      <c r="B46" s="8" t="s">
        <v>15</v>
      </c>
      <c r="C46" s="16" t="s">
        <v>44</v>
      </c>
    </row>
    <row r="47" spans="1:9">
      <c r="A47" s="15" t="s">
        <v>48</v>
      </c>
      <c r="B47" s="4">
        <v>1177</v>
      </c>
      <c r="C47" s="52">
        <f>B47/B53</f>
        <v>0.74540848638378721</v>
      </c>
    </row>
    <row r="48" spans="1:9">
      <c r="A48" s="15" t="s">
        <v>49</v>
      </c>
      <c r="B48" s="4">
        <v>256</v>
      </c>
      <c r="C48" s="52">
        <f>B48/B53</f>
        <v>0.16212792906903103</v>
      </c>
      <c r="E48" s="13"/>
    </row>
    <row r="49" spans="1:3">
      <c r="A49" s="15" t="s">
        <v>50</v>
      </c>
      <c r="B49" s="4">
        <v>75</v>
      </c>
      <c r="C49" s="52">
        <f>B49/B53</f>
        <v>4.7498416719442688E-2</v>
      </c>
    </row>
    <row r="50" spans="1:3">
      <c r="A50" s="15" t="s">
        <v>51</v>
      </c>
      <c r="B50" s="4">
        <v>56</v>
      </c>
      <c r="C50" s="52">
        <f>B50/B53</f>
        <v>3.5465484483850541E-2</v>
      </c>
    </row>
    <row r="51" spans="1:3">
      <c r="A51" s="15" t="s">
        <v>52</v>
      </c>
      <c r="B51" s="4">
        <v>15</v>
      </c>
      <c r="C51" s="52">
        <f>B51/B53</f>
        <v>9.4996833438885375E-3</v>
      </c>
    </row>
    <row r="53" spans="1:3" hidden="1">
      <c r="A53" s="7" t="s">
        <v>13</v>
      </c>
      <c r="B53" s="4">
        <f>SUM(B47:B51)</f>
        <v>1579</v>
      </c>
    </row>
    <row r="54" spans="1:3" hidden="1"/>
    <row r="56" spans="1:3">
      <c r="A56" s="20" t="s">
        <v>53</v>
      </c>
      <c r="B56" s="18" t="s">
        <v>54</v>
      </c>
    </row>
    <row r="57" spans="1:3">
      <c r="A57" s="22" t="s">
        <v>55</v>
      </c>
      <c r="B57" s="32">
        <v>673</v>
      </c>
    </row>
    <row r="58" spans="1:3">
      <c r="A58" s="22" t="s">
        <v>56</v>
      </c>
      <c r="B58" s="32">
        <v>467</v>
      </c>
    </row>
    <row r="59" spans="1:3">
      <c r="A59" s="22" t="s">
        <v>57</v>
      </c>
      <c r="B59" s="32">
        <v>434</v>
      </c>
    </row>
    <row r="60" spans="1:3">
      <c r="A60" s="22" t="s">
        <v>58</v>
      </c>
      <c r="B60" s="32">
        <v>283</v>
      </c>
    </row>
    <row r="61" spans="1:3">
      <c r="A61" s="22" t="s">
        <v>59</v>
      </c>
      <c r="B61" s="32">
        <v>165</v>
      </c>
    </row>
    <row r="62" spans="1:3">
      <c r="A62" s="22" t="s">
        <v>60</v>
      </c>
      <c r="B62" s="32">
        <v>151</v>
      </c>
    </row>
    <row r="63" spans="1:3">
      <c r="A63" s="22" t="s">
        <v>61</v>
      </c>
      <c r="B63" s="32">
        <v>66</v>
      </c>
    </row>
    <row r="64" spans="1:3">
      <c r="A64" s="22" t="s">
        <v>62</v>
      </c>
      <c r="B64" s="32">
        <v>41</v>
      </c>
    </row>
    <row r="65" spans="1:4">
      <c r="A65" s="22" t="s">
        <v>63</v>
      </c>
      <c r="B65" s="32">
        <v>20</v>
      </c>
    </row>
    <row r="66" spans="1:4">
      <c r="A66" s="22" t="s">
        <v>64</v>
      </c>
      <c r="B66" s="32">
        <v>19</v>
      </c>
    </row>
    <row r="69" spans="1:4">
      <c r="A69" s="24" t="s">
        <v>65</v>
      </c>
      <c r="B69" s="23" t="s">
        <v>66</v>
      </c>
    </row>
    <row r="70" spans="1:4">
      <c r="A70" s="15" t="s">
        <v>67</v>
      </c>
      <c r="B70" s="1">
        <v>842</v>
      </c>
    </row>
    <row r="71" spans="1:4">
      <c r="A71" s="15" t="s">
        <v>68</v>
      </c>
      <c r="B71" s="1">
        <v>434</v>
      </c>
    </row>
    <row r="72" spans="1:4">
      <c r="A72" s="15" t="s">
        <v>69</v>
      </c>
      <c r="B72" s="1">
        <v>407</v>
      </c>
    </row>
    <row r="73" spans="1:4">
      <c r="A73" s="15" t="s">
        <v>70</v>
      </c>
      <c r="B73" s="1">
        <v>381</v>
      </c>
    </row>
    <row r="74" spans="1:4">
      <c r="A74" s="15" t="s">
        <v>71</v>
      </c>
      <c r="B74" s="1">
        <v>145</v>
      </c>
    </row>
    <row r="75" spans="1:4">
      <c r="A75" s="15" t="s">
        <v>72</v>
      </c>
      <c r="B75" s="1">
        <v>58</v>
      </c>
    </row>
    <row r="76" spans="1:4">
      <c r="A76" s="15" t="s">
        <v>73</v>
      </c>
      <c r="B76" s="1">
        <v>14</v>
      </c>
    </row>
    <row r="77" spans="1:4">
      <c r="A77" s="15" t="s">
        <v>74</v>
      </c>
      <c r="B77" s="1">
        <v>1</v>
      </c>
    </row>
    <row r="80" spans="1:4">
      <c r="A80" s="25" t="s">
        <v>75</v>
      </c>
      <c r="B80" s="18" t="s">
        <v>44</v>
      </c>
      <c r="D80" s="13"/>
    </row>
    <row r="81" spans="1:9">
      <c r="A81" s="26" t="s">
        <v>76</v>
      </c>
      <c r="B81" s="19">
        <v>0.51</v>
      </c>
    </row>
    <row r="82" spans="1:9">
      <c r="A82" s="27" t="s">
        <v>77</v>
      </c>
      <c r="B82" s="19">
        <v>0.49</v>
      </c>
    </row>
    <row r="84" spans="1:9">
      <c r="A84" s="25" t="s">
        <v>78</v>
      </c>
      <c r="B84" s="18" t="s">
        <v>44</v>
      </c>
      <c r="D84" s="14" t="s">
        <v>79</v>
      </c>
      <c r="E84" s="16" t="s">
        <v>15</v>
      </c>
      <c r="F84" s="16" t="s">
        <v>16</v>
      </c>
      <c r="H84" s="25" t="s">
        <v>80</v>
      </c>
      <c r="I84" s="18" t="s">
        <v>44</v>
      </c>
    </row>
    <row r="85" spans="1:9">
      <c r="A85" s="26" t="s">
        <v>77</v>
      </c>
      <c r="B85" s="19">
        <v>0.92</v>
      </c>
      <c r="C85" s="30" t="s">
        <v>81</v>
      </c>
      <c r="D85" s="15" t="s">
        <v>82</v>
      </c>
      <c r="E85" s="1">
        <v>109</v>
      </c>
      <c r="F85" s="17">
        <f>109/125</f>
        <v>0.872</v>
      </c>
      <c r="G85" s="30"/>
      <c r="H85" s="15" t="s">
        <v>77</v>
      </c>
      <c r="I85" s="31">
        <v>0.92</v>
      </c>
    </row>
    <row r="86" spans="1:9">
      <c r="A86" s="26" t="s">
        <v>76</v>
      </c>
      <c r="B86" s="19">
        <v>0.08</v>
      </c>
      <c r="D86" s="15" t="s">
        <v>83</v>
      </c>
      <c r="E86" s="1">
        <v>16</v>
      </c>
      <c r="F86" s="17">
        <f>16/125</f>
        <v>0.128</v>
      </c>
      <c r="H86" s="15" t="s">
        <v>76</v>
      </c>
      <c r="I86" s="17">
        <v>0.08</v>
      </c>
    </row>
    <row r="88" spans="1:9">
      <c r="B88" s="12"/>
      <c r="C88" s="12"/>
    </row>
    <row r="89" spans="1:9">
      <c r="A89" s="20" t="s">
        <v>84</v>
      </c>
      <c r="C89" s="13"/>
    </row>
    <row r="90" spans="1:9">
      <c r="A90" s="29">
        <v>6</v>
      </c>
    </row>
    <row r="92" spans="1:9">
      <c r="A92" s="28" t="s">
        <v>85</v>
      </c>
      <c r="C92" s="13"/>
    </row>
    <row r="93" spans="1:9">
      <c r="A93" s="29">
        <v>1</v>
      </c>
    </row>
    <row r="96" spans="1:9">
      <c r="A96" s="12" t="s">
        <v>86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468BAB5888E4284AA9AB75A114441" ma:contentTypeVersion="17" ma:contentTypeDescription="Een nieuw document maken." ma:contentTypeScope="" ma:versionID="d2ff08ffd71b0101e7cbc8866d73b6af">
  <xsd:schema xmlns:xsd="http://www.w3.org/2001/XMLSchema" xmlns:xs="http://www.w3.org/2001/XMLSchema" xmlns:p="http://schemas.microsoft.com/office/2006/metadata/properties" xmlns:ns2="c745b4b0-3f56-4767-b663-dda38a68694b" xmlns:ns3="e928c5b7-842b-4329-8a7e-7f5b05173a04" targetNamespace="http://schemas.microsoft.com/office/2006/metadata/properties" ma:root="true" ma:fieldsID="ae0c465d417800928a93f19f0afc0700" ns2:_="" ns3:_="">
    <xsd:import namespace="c745b4b0-3f56-4767-b663-dda38a68694b"/>
    <xsd:import namespace="e928c5b7-842b-4329-8a7e-7f5b05173a0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Kanaa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5b4b0-3f56-4767-b663-dda38a68694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f44cc56-eced-492c-9839-7769051f7b3d}" ma:internalName="TaxCatchAll" ma:showField="CatchAllData" ma:web="c745b4b0-3f56-4767-b663-dda38a686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8c5b7-842b-4329-8a7e-7f5b05173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anaal" ma:index="13" nillable="true" ma:displayName="Kanaal" ma:format="Dropdown" ma:internalName="Kana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uisartsennieuwsbrief"/>
                    <xsd:enumeration value="Interne nieuwsbrief"/>
                    <xsd:enumeration value="sociale media"/>
                    <xsd:enumeration value="zas.be"/>
                    <xsd:enumeration value="Affiche extern"/>
                    <xsd:enumeration value="Affiche intern"/>
                    <xsd:enumeration value="Brochure extern"/>
                    <xsd:enumeration value="Brochure intern"/>
                    <xsd:enumeration value="Video"/>
                    <xsd:enumeration value="ZAS Bruist"/>
                    <xsd:enumeration value="Infoschermen extern"/>
                    <xsd:enumeration value="Infoschermen intern"/>
                    <xsd:enumeration value="Persbericht"/>
                    <xsd:enumeration value="Formulieren"/>
                    <xsd:enumeration value="ZAS Kompas"/>
                    <xsd:enumeration value="Events"/>
                    <xsd:enumeration value="Screensaver"/>
                  </xsd:restriction>
                </xsd:simpleType>
              </xsd:element>
            </xsd:sequence>
          </xsd:extension>
        </xsd:complexContent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822c7f8b-08b3-4bbe-a8d5-23ec9d9dde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28c5b7-842b-4329-8a7e-7f5b05173a04">
      <Terms xmlns="http://schemas.microsoft.com/office/infopath/2007/PartnerControls"/>
    </lcf76f155ced4ddcb4097134ff3c332f>
    <Kanaal xmlns="e928c5b7-842b-4329-8a7e-7f5b05173a04" xsi:nil="true"/>
    <TaxCatchAll xmlns="c745b4b0-3f56-4767-b663-dda38a68694b" xsi:nil="true"/>
  </documentManagement>
</p:properties>
</file>

<file path=customXml/itemProps1.xml><?xml version="1.0" encoding="utf-8"?>
<ds:datastoreItem xmlns:ds="http://schemas.openxmlformats.org/officeDocument/2006/customXml" ds:itemID="{CC9A1AF9-1587-48EC-9896-278E7A1E96DC}"/>
</file>

<file path=customXml/itemProps2.xml><?xml version="1.0" encoding="utf-8"?>
<ds:datastoreItem xmlns:ds="http://schemas.openxmlformats.org/officeDocument/2006/customXml" ds:itemID="{62A2508F-8220-4293-9C60-1D98C752B175}"/>
</file>

<file path=customXml/itemProps3.xml><?xml version="1.0" encoding="utf-8"?>
<ds:datastoreItem xmlns:ds="http://schemas.openxmlformats.org/officeDocument/2006/customXml" ds:itemID="{FF92246B-A73F-4BE2-900C-3DAA51FF0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Van de Vreken</dc:creator>
  <cp:keywords/>
  <dc:description/>
  <cp:lastModifiedBy/>
  <cp:revision/>
  <dcterms:created xsi:type="dcterms:W3CDTF">2025-05-14T12:31:04Z</dcterms:created>
  <dcterms:modified xsi:type="dcterms:W3CDTF">2025-06-02T14:19:25Z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0x0101008A1468BAB5888E4284AA9AB75A114441</vt:lpwstr>
  </property>
  <property fmtid="{D5CDD505-2E9C-101B-9397-08002B2CF9AE}" pid="3" name="MediaServiceImageTags">
    <vt:lpwstr/>
  </property>
</Properties>
</file>